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6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<sst xmlns="http://schemas.openxmlformats.org/spreadsheetml/2006/main" count="187" uniqueCount="166">
  <si>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</si>
  <si>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</si>
  <si>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</si>
  <si>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</si>
  <si>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</si>
  <si>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</si>
  <si>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</si>
  <si>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</si>
  <si>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</si>
  <si>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</si>
  <si>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</si>
  <si>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</si>
  <si>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</si>
  <si>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</si>
  <si>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</si>
  <si>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</si>
  <si>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</si>
  <si>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</si>
  <si>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</si>
  <si>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</si>
  <si>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</si>
  <si>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</si>
  <si>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</si>
  <si>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</si>
  <si>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</si>
  <si>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</si>
  <si>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</si>
  <si>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</si>
  <si>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</si>
  <si>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</si>
  <si>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</si>
  <si>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</si>
  <si>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</si>
  <si>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</si>
  <si>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</si>
  <si>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</si>
  <si>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</si>
  <si>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</si>
  <si>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</si>
  <si>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</si>
  <si>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</si>
  <si>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</si>
  <si>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</si>
  <si>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</si>
  <si>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</si>
  <si>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</si>
  <si>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</si>
  <si>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</si>
  <si>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</si>
  <si>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</si>
  <si>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</si>
  <si>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</si>
  <si>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</si>
  <si>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</si>
  <si>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</si>
  <si>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</si>
  <si>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</si>
  <si>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</si>
  <si>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</si>
  <si>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</si>
  <si>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</si>
  <si>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</si>
  <si>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</si>
  <si>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</si>
  <si>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</si>
  <si>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</si>
  <si>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</si>
  <si>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</si>
  <si>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</si>
  <si>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</si>
  <si>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</si>
  <si>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</si>
  <si>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</si>
  <si>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</si>
  <si>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</si>
  <si>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</si>
  <si>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</si>
  <si>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</si>
  <si>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</si>
  <si>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</si>
  <si>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</si>
  <si>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</si>
  <si>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</si>
  <si>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</si>
  <si>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</si>
  <si>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</si>
  <si>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</si>
  <si>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</si>
  <si>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</si>
  <si>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</si>
  <si>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</si>
  <si>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</si>
  <si>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</si>
  <si>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</si>
  <si>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</si>
  <si>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</si>
  <si>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</si>
  <si>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</si>
  <si>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</si>
  <si>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</si>
  <si>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</si>
  <si>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</si>
  <si>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</si>
  <si>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</si>
  <si>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</si>
  <si>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</si>
  <si>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</si>
  <si>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</si>
  <si>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</si>
  <si>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</si>
  <si>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</si>
  <si>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</si>
  <si>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</si>
  <si>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</si>
  <si>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</si>
  <si>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</si>
  <si>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</si>
  <si>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</si>
  <si>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</si>
  <si>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</si>
  <si>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</si>
  <si>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</si>
  <si>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</si>
  <si>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Unrealized revenue</t>
  </si>
  <si>
    <t xml:space="preserve">Deferred income tax </t>
  </si>
  <si>
    <t>Accumulated</t>
  </si>
  <si>
    <t>Quarter II</t>
  </si>
  <si>
    <t>Ha Noi Transformer Manufacturing and Electric Material JSC</t>
  </si>
  <si>
    <t xml:space="preserve">FINANCIAL STATEMENT - QUARTER I.2015
</t>
  </si>
  <si>
    <t>I. BALANCE SHEET (as of 31/03/2015)</t>
  </si>
  <si>
    <t>Accumulated to this quarter (This year)</t>
  </si>
  <si>
    <t>Accumulated to this quarter (Last year)</t>
  </si>
  <si>
    <t>I. Cash flows from operating activities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</si>
  <si>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</si>
  <si>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</si>
  <si>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</si>
  <si>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</si>
  <si>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</si>
  <si>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</si>
  <si>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</si>
  <si>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 xml:space="preserve">Net cash from operating activities </t>
  </si>
  <si>
    <t>II. Cash flows from investing activities</t>
  </si>
  <si>
    <t>1. Acquisition of fixed assets and other long-term assets</t>
  </si>
  <si>
    <t>2. Proceeds from sale of fixed assets and other long-term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</si>
  <si>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</si>
  <si>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</si>
  <si>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</si>
  <si>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</si>
  <si>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</si>
  <si>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</si>
  <si>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</si>
  <si>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</si>
  <si>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</si>
  <si>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Receipts of short-term, long-term debts</t>
  </si>
  <si>
    <t xml:space="preserve">4. Payments of principal </t>
  </si>
  <si>
    <t>5. Payments of financial lease</t>
  </si>
  <si>
    <t>6. Cash payment of dividends</t>
  </si>
  <si>
    <t xml:space="preserve">Net cash from financing activities </t>
  </si>
  <si>
    <t>Net cash of the year (50 = 20+30+40)</t>
  </si>
  <si>
    <t>Cash and cash equivalent at opening balance</t>
  </si>
  <si>
    <t>Effects of changes in foreign exchange rate</t>
  </si>
  <si>
    <t>Cash and cash equivalent at closing balance</t>
  </si>
  <si>
    <t xml:space="preserve"> II. INCOME STATEMENT </t>
  </si>
  <si>
    <t>III. CASH FLOW</t>
  </si>
  <si>
    <t xml:space="preserve">Closing Balance 
</t>
  </si>
  <si>
    <t xml:space="preserve">Opening Balance
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</si>
</sst>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  <numFmt numFmtId="207" formatCode="###\ ###\ ###\ ###\ ###"/>
  </numFmts>
  <fonts count="56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/>
    </xf>
    <xf numFmtId="185" fontId="13" fillId="0" borderId="10" xfId="42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3" fontId="17" fillId="0" borderId="10" xfId="42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10" xfId="42" applyNumberFormat="1" applyFont="1" applyBorder="1" applyAlignment="1">
      <alignment horizontal="right"/>
    </xf>
    <xf numFmtId="3" fontId="14" fillId="0" borderId="10" xfId="42" applyNumberFormat="1" applyFont="1" applyBorder="1" applyAlignment="1">
      <alignment horizontal="right"/>
    </xf>
    <xf numFmtId="3" fontId="13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vertical="center"/>
    </xf>
    <xf numFmtId="3" fontId="13" fillId="0" borderId="10" xfId="42" applyNumberFormat="1" applyFont="1" applyBorder="1" applyAlignment="1">
      <alignment vertical="center"/>
    </xf>
    <xf numFmtId="37" fontId="13" fillId="0" borderId="10" xfId="42" applyNumberFormat="1" applyFont="1" applyBorder="1" applyAlignment="1">
      <alignment horizontal="right"/>
    </xf>
    <xf numFmtId="37" fontId="14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 vertical="center"/>
    </xf>
    <xf numFmtId="185" fontId="17" fillId="0" borderId="11" xfId="42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3" fontId="37" fillId="0" borderId="12" xfId="58" applyNumberFormat="1" applyFont="1" applyBorder="1">
      <alignment/>
      <protection/>
    </xf>
    <xf numFmtId="3" fontId="37" fillId="0" borderId="13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12" xfId="58" applyNumberFormat="1" applyFont="1" applyBorder="1">
      <alignment/>
      <protection/>
    </xf>
    <xf numFmtId="3" fontId="37" fillId="0" borderId="12" xfId="58" applyNumberFormat="1" applyFont="1" applyBorder="1">
      <alignment/>
      <protection/>
    </xf>
    <xf numFmtId="3" fontId="37" fillId="0" borderId="12" xfId="58" applyNumberFormat="1" applyFont="1" applyBorder="1">
      <alignment/>
      <protection/>
    </xf>
    <xf numFmtId="3" fontId="37" fillId="0" borderId="12" xfId="58" applyNumberFormat="1" applyFont="1" applyBorder="1">
      <alignment/>
      <protection/>
    </xf>
    <xf numFmtId="3" fontId="37" fillId="0" borderId="12" xfId="58" applyNumberFormat="1" applyFont="1" applyBorder="1">
      <alignment/>
      <protection/>
    </xf>
    <xf numFmtId="3" fontId="36" fillId="0" borderId="12" xfId="58" applyNumberFormat="1" applyFont="1" applyBorder="1">
      <alignment/>
      <protection/>
    </xf>
    <xf numFmtId="3" fontId="37" fillId="0" borderId="12" xfId="58" applyNumberFormat="1" applyFont="1" applyBorder="1">
      <alignment/>
      <protection/>
    </xf>
    <xf numFmtId="3" fontId="36" fillId="0" borderId="12" xfId="58" applyNumberFormat="1" applyFont="1" applyBorder="1">
      <alignment/>
      <protection/>
    </xf>
    <xf numFmtId="3" fontId="37" fillId="0" borderId="12" xfId="58" applyNumberFormat="1" applyFont="1" applyBorder="1">
      <alignment/>
      <protection/>
    </xf>
    <xf numFmtId="3" fontId="37" fillId="0" borderId="12" xfId="58" applyNumberFormat="1" applyFont="1" applyBorder="1">
      <alignment/>
      <protection/>
    </xf>
    <xf numFmtId="3" fontId="37" fillId="0" borderId="12" xfId="58" applyNumberFormat="1" applyFont="1" applyBorder="1">
      <alignment/>
      <protection/>
    </xf>
    <xf numFmtId="185" fontId="13" fillId="0" borderId="10" xfId="42" applyNumberFormat="1" applyFont="1" applyBorder="1" applyAlignment="1">
      <alignment horizontal="center" vertical="center"/>
    </xf>
    <xf numFmtId="185" fontId="13" fillId="0" borderId="10" xfId="42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wrapText="1"/>
    </xf>
    <xf numFmtId="3" fontId="36" fillId="0" borderId="13" xfId="0" applyNumberFormat="1" applyFont="1" applyBorder="1" applyAlignment="1">
      <alignment/>
    </xf>
    <xf numFmtId="3" fontId="36" fillId="0" borderId="12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185" fontId="5" fillId="0" borderId="0" xfId="42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54">
      <selection activeCell="A8" sqref="A8:D8"/>
    </sheetView>
  </sheetViews>
  <sheetFormatPr defaultColWidth="8.796875" defaultRowHeight="15"/>
  <cols>
    <col min="1" max="1" width="4.5" style="17" customWidth="1"/>
    <col min="2" max="2" width="51" style="5" customWidth="1"/>
    <col min="3" max="3" width="17.5" style="5" customWidth="1"/>
    <col min="4" max="4" width="16" style="5" customWidth="1"/>
    <col min="5" max="16384" width="9" style="6" customWidth="1"/>
  </cols>
  <sheetData>
    <row r="1" spans="1:4" ht="15">
      <c r="A1" s="7"/>
      <c r="B1" s="7"/>
      <c r="C1" s="8"/>
      <c r="D1" s="8"/>
    </row>
    <row r="2" spans="1:4" ht="18.75">
      <c r="A2" s="48" t="s">
        <v>127</v>
      </c>
      <c r="B2" s="48"/>
      <c r="C2" s="48"/>
      <c r="D2" s="48"/>
    </row>
    <row r="3" ht="15">
      <c r="A3" s="9"/>
    </row>
    <row r="4" spans="1:5" ht="15.75" customHeight="1">
      <c r="A4" s="50" t="s">
        <v>128</v>
      </c>
      <c r="B4" s="50"/>
      <c r="C4" s="50"/>
      <c r="D4" s="50"/>
      <c r="E4" s="4"/>
    </row>
    <row r="5" spans="1:4" ht="15.75" customHeight="1">
      <c r="A5" s="51" t="s">
        <v>129</v>
      </c>
      <c r="B5" s="51"/>
      <c r="C5" s="51"/>
      <c r="D5" s="51"/>
    </row>
    <row r="6" spans="1:5" ht="15">
      <c r="A6" s="49"/>
      <c r="B6" s="49"/>
      <c r="C6" s="49"/>
      <c r="D6" s="49"/>
      <c r="E6" s="4"/>
    </row>
    <row r="7" spans="1:4" s="10" customFormat="1" ht="48.75" customHeight="1">
      <c r="A7" s="29" t="s">
        <v>5</v>
      </c>
      <c r="B7" s="30" t="s">
        <v>6</v>
      </c>
      <c r="C7" s="45" t="s">
        <v>164</v>
      </c>
      <c r="D7" s="45" t="s">
        <v>165</v>
      </c>
    </row>
    <row r="8" spans="1:4" s="10" customFormat="1" ht="24.75" customHeight="1">
      <c r="A8" s="52" t="s">
        <v>45</v>
      </c>
      <c r="B8" s="52"/>
      <c r="C8" s="52"/>
      <c r="D8" s="52"/>
    </row>
    <row r="9" spans="1:4" s="4" customFormat="1" ht="14.25">
      <c r="A9" s="31" t="s">
        <v>46</v>
      </c>
      <c r="B9" s="18" t="s">
        <v>60</v>
      </c>
      <c r="C9" s="37">
        <f>C10+C13+C16+C23+C26</f>
        <v>22868242908</v>
      </c>
      <c r="D9" s="37">
        <f>D10+D13+D16+D23+D26</f>
        <v>22984019496</v>
      </c>
    </row>
    <row r="10" spans="1:4" s="4" customFormat="1" ht="14.25">
      <c r="A10" s="31" t="s">
        <v>0</v>
      </c>
      <c r="B10" s="19" t="s">
        <v>43</v>
      </c>
      <c r="C10" s="37">
        <f>SUM(C11:C12)</f>
        <v>2847329183</v>
      </c>
      <c r="D10" s="37">
        <f>SUM(D11:D12)</f>
        <v>2648718138</v>
      </c>
    </row>
    <row r="11" spans="1:4" ht="15">
      <c r="A11" s="32">
        <v>1</v>
      </c>
      <c r="B11" s="20" t="s">
        <v>68</v>
      </c>
      <c r="C11" s="53">
        <v>1847329183</v>
      </c>
      <c r="D11" s="53">
        <v>1648718138</v>
      </c>
    </row>
    <row r="12" spans="1:4" ht="15">
      <c r="A12" s="32">
        <v>2</v>
      </c>
      <c r="B12" s="20" t="s">
        <v>67</v>
      </c>
      <c r="C12" s="53">
        <v>1000000000</v>
      </c>
      <c r="D12" s="53">
        <v>1000000000</v>
      </c>
    </row>
    <row r="13" spans="1:4" s="4" customFormat="1" ht="14.25">
      <c r="A13" s="31" t="s">
        <v>1</v>
      </c>
      <c r="B13" s="19" t="s">
        <v>7</v>
      </c>
      <c r="C13" s="37">
        <f>SUM(C14:C15)</f>
        <v>0</v>
      </c>
      <c r="D13" s="37">
        <f>SUM(D14:D15)</f>
        <v>0</v>
      </c>
    </row>
    <row r="14" spans="1:4" ht="15">
      <c r="A14" s="32">
        <v>1</v>
      </c>
      <c r="B14" s="20" t="s">
        <v>7</v>
      </c>
      <c r="C14" s="38"/>
      <c r="D14" s="38"/>
    </row>
    <row r="15" spans="1:4" ht="15">
      <c r="A15" s="32">
        <v>2</v>
      </c>
      <c r="B15" s="20" t="s">
        <v>69</v>
      </c>
      <c r="C15" s="38"/>
      <c r="D15" s="38"/>
    </row>
    <row r="16" spans="1:4" s="4" customFormat="1" ht="14.25">
      <c r="A16" s="31" t="s">
        <v>2</v>
      </c>
      <c r="B16" s="19" t="s">
        <v>8</v>
      </c>
      <c r="C16" s="39">
        <f>SUM(C17:C22)</f>
        <v>1170431196</v>
      </c>
      <c r="D16" s="39">
        <f>SUM(D17:D22)</f>
        <v>980151594</v>
      </c>
    </row>
    <row r="17" spans="1:4" ht="15">
      <c r="A17" s="32">
        <v>1</v>
      </c>
      <c r="B17" s="20" t="s">
        <v>73</v>
      </c>
      <c r="C17" s="56">
        <v>6295883345</v>
      </c>
      <c r="D17" s="56">
        <v>6043125343</v>
      </c>
    </row>
    <row r="18" spans="1:4" ht="15">
      <c r="A18" s="32">
        <v>2</v>
      </c>
      <c r="B18" s="20" t="s">
        <v>72</v>
      </c>
      <c r="C18" s="56">
        <v>0</v>
      </c>
      <c r="D18" s="56"/>
    </row>
    <row r="19" spans="1:4" ht="15">
      <c r="A19" s="32">
        <v>3</v>
      </c>
      <c r="B19" s="20" t="s">
        <v>70</v>
      </c>
      <c r="C19" s="56">
        <v>0</v>
      </c>
      <c r="D19" s="56"/>
    </row>
    <row r="20" spans="1:4" ht="16.5" customHeight="1">
      <c r="A20" s="32">
        <v>4</v>
      </c>
      <c r="B20" s="20" t="s">
        <v>102</v>
      </c>
      <c r="C20" s="56">
        <v>0</v>
      </c>
      <c r="D20" s="56">
        <v>0</v>
      </c>
    </row>
    <row r="21" spans="1:4" ht="15">
      <c r="A21" s="32">
        <v>5</v>
      </c>
      <c r="B21" s="20" t="s">
        <v>71</v>
      </c>
      <c r="C21" s="56">
        <v>27142525</v>
      </c>
      <c r="D21" s="56">
        <v>89620925</v>
      </c>
    </row>
    <row r="22" spans="1:4" ht="16.5" customHeight="1">
      <c r="A22" s="32">
        <v>6</v>
      </c>
      <c r="B22" s="20" t="s">
        <v>74</v>
      </c>
      <c r="C22" s="56">
        <v>-5152594674</v>
      </c>
      <c r="D22" s="56">
        <v>-5152594674</v>
      </c>
    </row>
    <row r="23" spans="1:4" s="4" customFormat="1" ht="14.25">
      <c r="A23" s="31" t="s">
        <v>3</v>
      </c>
      <c r="B23" s="19" t="s">
        <v>24</v>
      </c>
      <c r="C23" s="37">
        <f>SUM(C24:C25)</f>
        <v>18747936441</v>
      </c>
      <c r="D23" s="37">
        <f>SUM(D24:D25)</f>
        <v>19263325786</v>
      </c>
    </row>
    <row r="24" spans="1:4" ht="15">
      <c r="A24" s="32">
        <v>1</v>
      </c>
      <c r="B24" s="20" t="s">
        <v>24</v>
      </c>
      <c r="C24" s="57">
        <v>18829026952</v>
      </c>
      <c r="D24" s="57">
        <v>19344416297</v>
      </c>
    </row>
    <row r="25" spans="1:4" ht="15">
      <c r="A25" s="32">
        <v>2</v>
      </c>
      <c r="B25" s="20" t="s">
        <v>75</v>
      </c>
      <c r="C25" s="57">
        <v>-81090511</v>
      </c>
      <c r="D25" s="57">
        <v>-81090511</v>
      </c>
    </row>
    <row r="26" spans="1:4" s="4" customFormat="1" ht="14.25">
      <c r="A26" s="31" t="s">
        <v>4</v>
      </c>
      <c r="B26" s="19" t="s">
        <v>9</v>
      </c>
      <c r="C26" s="37">
        <f>SUM(C27:C30)</f>
        <v>102546088</v>
      </c>
      <c r="D26" s="37">
        <f>SUM(D27:D30)</f>
        <v>91823978</v>
      </c>
    </row>
    <row r="27" spans="1:4" ht="15">
      <c r="A27" s="32">
        <v>1</v>
      </c>
      <c r="B27" s="20" t="s">
        <v>76</v>
      </c>
      <c r="C27" s="58">
        <v>31396088</v>
      </c>
      <c r="D27" s="58">
        <v>34023978</v>
      </c>
    </row>
    <row r="28" spans="1:4" ht="15">
      <c r="A28" s="32">
        <v>2</v>
      </c>
      <c r="B28" s="20" t="s">
        <v>77</v>
      </c>
      <c r="C28" s="58">
        <v>0</v>
      </c>
      <c r="D28" s="58"/>
    </row>
    <row r="29" spans="1:4" ht="18.75" customHeight="1">
      <c r="A29" s="32">
        <v>3</v>
      </c>
      <c r="B29" s="20" t="s">
        <v>78</v>
      </c>
      <c r="C29" s="58"/>
      <c r="D29" s="58"/>
    </row>
    <row r="30" spans="1:4" ht="15">
      <c r="A30" s="32">
        <v>4</v>
      </c>
      <c r="B30" s="20" t="s">
        <v>9</v>
      </c>
      <c r="C30" s="58">
        <v>71150000</v>
      </c>
      <c r="D30" s="58">
        <v>57800000</v>
      </c>
    </row>
    <row r="31" spans="1:4" s="4" customFormat="1" ht="14.25">
      <c r="A31" s="31" t="s">
        <v>47</v>
      </c>
      <c r="B31" s="18" t="s">
        <v>61</v>
      </c>
      <c r="C31" s="37">
        <f>C32+C38+C49+C52+C57+C61</f>
        <v>13782672581</v>
      </c>
      <c r="D31" s="37">
        <f>D32+D38+D49+D52+D57+D61</f>
        <v>14111196893</v>
      </c>
    </row>
    <row r="32" spans="1:4" s="4" customFormat="1" ht="14.25">
      <c r="A32" s="31" t="s">
        <v>0</v>
      </c>
      <c r="B32" s="19" t="s">
        <v>26</v>
      </c>
      <c r="C32" s="37">
        <f>SUM(C33:C37)</f>
        <v>27000000</v>
      </c>
      <c r="D32" s="37">
        <f>SUM(D33:D37)</f>
        <v>0</v>
      </c>
    </row>
    <row r="33" spans="1:4" s="11" customFormat="1" ht="15">
      <c r="A33" s="32">
        <v>1</v>
      </c>
      <c r="B33" s="20" t="s">
        <v>80</v>
      </c>
      <c r="C33" s="59">
        <v>0</v>
      </c>
      <c r="D33" s="59">
        <v>0</v>
      </c>
    </row>
    <row r="34" spans="1:4" s="11" customFormat="1" ht="15">
      <c r="A34" s="32">
        <v>2</v>
      </c>
      <c r="B34" s="20" t="s">
        <v>79</v>
      </c>
      <c r="C34" s="59">
        <v>0</v>
      </c>
      <c r="D34" s="59">
        <v>0</v>
      </c>
    </row>
    <row r="35" spans="1:4" s="11" customFormat="1" ht="15">
      <c r="A35" s="32">
        <v>3</v>
      </c>
      <c r="B35" s="20" t="s">
        <v>81</v>
      </c>
      <c r="C35" s="59">
        <v>0</v>
      </c>
      <c r="D35" s="59">
        <v>0</v>
      </c>
    </row>
    <row r="36" spans="1:4" s="11" customFormat="1" ht="15">
      <c r="A36" s="32">
        <v>4</v>
      </c>
      <c r="B36" s="20" t="s">
        <v>82</v>
      </c>
      <c r="C36" s="59">
        <v>27000000</v>
      </c>
      <c r="D36" s="59">
        <v>0</v>
      </c>
    </row>
    <row r="37" spans="1:4" s="11" customFormat="1" ht="15">
      <c r="A37" s="32">
        <v>5</v>
      </c>
      <c r="B37" s="20" t="s">
        <v>83</v>
      </c>
      <c r="C37" s="59">
        <v>0</v>
      </c>
      <c r="D37" s="59">
        <v>0</v>
      </c>
    </row>
    <row r="38" spans="1:4" s="4" customFormat="1" ht="14.25">
      <c r="A38" s="31" t="s">
        <v>1</v>
      </c>
      <c r="B38" s="19" t="s">
        <v>25</v>
      </c>
      <c r="C38" s="37">
        <f>C39+C42+C45+C48</f>
        <v>13640291123</v>
      </c>
      <c r="D38" s="37">
        <f>D39+D42+D45+D48</f>
        <v>13963885209</v>
      </c>
    </row>
    <row r="39" spans="1:4" ht="15">
      <c r="A39" s="32">
        <v>1</v>
      </c>
      <c r="B39" s="20" t="s">
        <v>48</v>
      </c>
      <c r="C39" s="40">
        <f>SUM(C40:C41)</f>
        <v>10110261123</v>
      </c>
      <c r="D39" s="40">
        <f>SUM(D40:D41)</f>
        <v>10433855209</v>
      </c>
    </row>
    <row r="40" spans="1:4" ht="15">
      <c r="A40" s="32"/>
      <c r="B40" s="20" t="s">
        <v>84</v>
      </c>
      <c r="C40" s="60">
        <v>30833906361</v>
      </c>
      <c r="D40" s="60">
        <v>30895431561</v>
      </c>
    </row>
    <row r="41" spans="1:4" ht="15">
      <c r="A41" s="32"/>
      <c r="B41" s="20" t="s">
        <v>85</v>
      </c>
      <c r="C41" s="60">
        <v>-20723645238</v>
      </c>
      <c r="D41" s="60">
        <v>-20461576352</v>
      </c>
    </row>
    <row r="42" spans="1:4" ht="15">
      <c r="A42" s="32">
        <v>2</v>
      </c>
      <c r="B42" s="20" t="s">
        <v>49</v>
      </c>
      <c r="C42" s="38">
        <f>SUM(C43:C44)</f>
        <v>0</v>
      </c>
      <c r="D42" s="38">
        <f>SUM(D43:D44)</f>
        <v>0</v>
      </c>
    </row>
    <row r="43" spans="1:4" ht="15">
      <c r="A43" s="32"/>
      <c r="B43" s="20" t="s">
        <v>84</v>
      </c>
      <c r="C43" s="38"/>
      <c r="D43" s="38"/>
    </row>
    <row r="44" spans="1:4" ht="15">
      <c r="A44" s="32"/>
      <c r="B44" s="20" t="s">
        <v>87</v>
      </c>
      <c r="C44" s="38"/>
      <c r="D44" s="38"/>
    </row>
    <row r="45" spans="1:4" ht="15">
      <c r="A45" s="32">
        <v>3</v>
      </c>
      <c r="B45" s="20" t="s">
        <v>50</v>
      </c>
      <c r="C45" s="38">
        <f>SUM(C46:C47)</f>
        <v>0</v>
      </c>
      <c r="D45" s="38">
        <f>SUM(D46:D47)</f>
        <v>0</v>
      </c>
    </row>
    <row r="46" spans="1:4" ht="15">
      <c r="A46" s="32"/>
      <c r="B46" s="20" t="s">
        <v>84</v>
      </c>
      <c r="C46" s="38"/>
      <c r="D46" s="38"/>
    </row>
    <row r="47" spans="1:4" ht="15">
      <c r="A47" s="32"/>
      <c r="B47" s="20" t="s">
        <v>86</v>
      </c>
      <c r="C47" s="38"/>
      <c r="D47" s="38"/>
    </row>
    <row r="48" spans="1:4" ht="15">
      <c r="A48" s="32">
        <v>4</v>
      </c>
      <c r="B48" s="20" t="s">
        <v>51</v>
      </c>
      <c r="C48" s="63">
        <v>3530030000</v>
      </c>
      <c r="D48" s="63">
        <v>3530030000</v>
      </c>
    </row>
    <row r="49" spans="1:4" s="4" customFormat="1" ht="14.25">
      <c r="A49" s="31" t="s">
        <v>2</v>
      </c>
      <c r="B49" s="19" t="s">
        <v>29</v>
      </c>
      <c r="C49" s="41">
        <f>SUM(C50:C51)</f>
        <v>0</v>
      </c>
      <c r="D49" s="41">
        <f>SUM(D50:D51)</f>
        <v>0</v>
      </c>
    </row>
    <row r="50" spans="1:4" ht="15">
      <c r="A50" s="32"/>
      <c r="B50" s="20" t="s">
        <v>84</v>
      </c>
      <c r="C50" s="40"/>
      <c r="D50" s="40"/>
    </row>
    <row r="51" spans="1:4" ht="15">
      <c r="A51" s="32"/>
      <c r="B51" s="20" t="s">
        <v>88</v>
      </c>
      <c r="C51" s="40"/>
      <c r="D51" s="40"/>
    </row>
    <row r="52" spans="1:4" s="4" customFormat="1" ht="14.25">
      <c r="A52" s="31" t="s">
        <v>3</v>
      </c>
      <c r="B52" s="19" t="s">
        <v>11</v>
      </c>
      <c r="C52" s="37">
        <f>C53+C54+C55+C56</f>
        <v>0</v>
      </c>
      <c r="D52" s="37">
        <f>D53+D54+D55+D56</f>
        <v>0</v>
      </c>
    </row>
    <row r="53" spans="1:4" s="12" customFormat="1" ht="15">
      <c r="A53" s="33">
        <v>1</v>
      </c>
      <c r="B53" s="21" t="s">
        <v>89</v>
      </c>
      <c r="C53" s="38"/>
      <c r="D53" s="38"/>
    </row>
    <row r="54" spans="1:4" s="12" customFormat="1" ht="15">
      <c r="A54" s="33">
        <v>2</v>
      </c>
      <c r="B54" s="21" t="s">
        <v>90</v>
      </c>
      <c r="C54" s="38"/>
      <c r="D54" s="38"/>
    </row>
    <row r="55" spans="1:4" ht="15">
      <c r="A55" s="32">
        <v>3</v>
      </c>
      <c r="B55" s="20" t="s">
        <v>91</v>
      </c>
      <c r="C55" s="38"/>
      <c r="D55" s="38"/>
    </row>
    <row r="56" spans="1:4" ht="15">
      <c r="A56" s="32">
        <v>4</v>
      </c>
      <c r="B56" s="21" t="s">
        <v>92</v>
      </c>
      <c r="C56" s="38"/>
      <c r="D56" s="38"/>
    </row>
    <row r="57" spans="1:4" s="4" customFormat="1" ht="14.25">
      <c r="A57" s="31" t="s">
        <v>4</v>
      </c>
      <c r="B57" s="19" t="s">
        <v>10</v>
      </c>
      <c r="C57" s="37">
        <f>SUM(C58:C60)</f>
        <v>115381458</v>
      </c>
      <c r="D57" s="37">
        <f>SUM(D58:D60)</f>
        <v>147311684</v>
      </c>
    </row>
    <row r="58" spans="1:4" ht="15">
      <c r="A58" s="32">
        <v>1</v>
      </c>
      <c r="B58" s="20" t="s">
        <v>93</v>
      </c>
      <c r="C58" s="62">
        <v>115381458</v>
      </c>
      <c r="D58" s="62">
        <v>147311684</v>
      </c>
    </row>
    <row r="59" spans="1:4" ht="15">
      <c r="A59" s="32">
        <v>2</v>
      </c>
      <c r="B59" s="20" t="s">
        <v>94</v>
      </c>
      <c r="C59" s="62">
        <v>0</v>
      </c>
      <c r="D59" s="62">
        <v>0</v>
      </c>
    </row>
    <row r="60" spans="1:4" ht="15">
      <c r="A60" s="32">
        <v>3</v>
      </c>
      <c r="B60" s="20" t="s">
        <v>95</v>
      </c>
      <c r="C60" s="62">
        <v>0</v>
      </c>
      <c r="D60" s="62">
        <v>0</v>
      </c>
    </row>
    <row r="61" spans="1:4" s="4" customFormat="1" ht="14.25">
      <c r="A61" s="31" t="s">
        <v>62</v>
      </c>
      <c r="B61" s="19" t="s">
        <v>42</v>
      </c>
      <c r="C61" s="61">
        <v>0</v>
      </c>
      <c r="D61" s="61">
        <v>0</v>
      </c>
    </row>
    <row r="62" spans="1:4" s="13" customFormat="1" ht="14.25">
      <c r="A62" s="34"/>
      <c r="B62" s="22" t="s">
        <v>12</v>
      </c>
      <c r="C62" s="37">
        <f>C9+C31</f>
        <v>36650915489</v>
      </c>
      <c r="D62" s="37">
        <f>D9+D31</f>
        <v>37095216389</v>
      </c>
    </row>
    <row r="63" spans="1:4" s="13" customFormat="1" ht="27" customHeight="1">
      <c r="A63" s="52" t="s">
        <v>52</v>
      </c>
      <c r="B63" s="52"/>
      <c r="C63" s="52"/>
      <c r="D63" s="52"/>
    </row>
    <row r="64" spans="1:4" s="4" customFormat="1" ht="14.25">
      <c r="A64" s="31" t="s">
        <v>46</v>
      </c>
      <c r="B64" s="23" t="s">
        <v>63</v>
      </c>
      <c r="C64" s="42">
        <f>C65+C77+C87</f>
        <v>11983315868</v>
      </c>
      <c r="D64" s="42">
        <f>D65+D77+D87</f>
        <v>11851413001</v>
      </c>
    </row>
    <row r="65" spans="1:4" s="4" customFormat="1" ht="14.25">
      <c r="A65" s="31" t="s">
        <v>0</v>
      </c>
      <c r="B65" s="19" t="s">
        <v>13</v>
      </c>
      <c r="C65" s="42">
        <f>SUM(C66:C76)</f>
        <v>11977315868</v>
      </c>
      <c r="D65" s="42">
        <f>SUM(D66:D76)</f>
        <v>11851413001</v>
      </c>
    </row>
    <row r="66" spans="1:4" ht="15">
      <c r="A66" s="32">
        <v>1</v>
      </c>
      <c r="B66" s="20" t="s">
        <v>96</v>
      </c>
      <c r="C66" s="64">
        <v>0</v>
      </c>
      <c r="D66" s="64">
        <v>0</v>
      </c>
    </row>
    <row r="67" spans="1:7" ht="15.75">
      <c r="A67" s="32">
        <v>2</v>
      </c>
      <c r="B67" s="20" t="s">
        <v>97</v>
      </c>
      <c r="C67" s="64">
        <v>10874164748</v>
      </c>
      <c r="D67" s="64">
        <v>10827034771</v>
      </c>
      <c r="G67" s="36"/>
    </row>
    <row r="68" spans="1:4" ht="15">
      <c r="A68" s="32">
        <v>3</v>
      </c>
      <c r="B68" s="20" t="s">
        <v>105</v>
      </c>
      <c r="C68" s="64">
        <v>566359695</v>
      </c>
      <c r="D68" s="64">
        <v>630416692</v>
      </c>
    </row>
    <row r="69" spans="1:4" ht="15">
      <c r="A69" s="32">
        <v>4</v>
      </c>
      <c r="B69" s="20" t="s">
        <v>104</v>
      </c>
      <c r="C69" s="64">
        <v>245133002</v>
      </c>
      <c r="D69" s="64">
        <v>100806972</v>
      </c>
    </row>
    <row r="70" spans="1:4" ht="15">
      <c r="A70" s="32">
        <v>5</v>
      </c>
      <c r="B70" s="20" t="s">
        <v>99</v>
      </c>
      <c r="C70" s="64">
        <v>140957276</v>
      </c>
      <c r="D70" s="64">
        <v>169874204</v>
      </c>
    </row>
    <row r="71" spans="1:4" ht="15">
      <c r="A71" s="32">
        <v>6</v>
      </c>
      <c r="B71" s="20" t="s">
        <v>100</v>
      </c>
      <c r="C71" s="64">
        <v>101672545</v>
      </c>
      <c r="D71" s="64">
        <v>69218500</v>
      </c>
    </row>
    <row r="72" spans="1:4" ht="15">
      <c r="A72" s="32">
        <v>7</v>
      </c>
      <c r="B72" s="20" t="s">
        <v>98</v>
      </c>
      <c r="C72" s="64">
        <v>0</v>
      </c>
      <c r="D72" s="64">
        <v>0</v>
      </c>
    </row>
    <row r="73" spans="1:4" ht="15">
      <c r="A73" s="32">
        <v>8</v>
      </c>
      <c r="B73" s="20" t="s">
        <v>101</v>
      </c>
      <c r="C73" s="64">
        <v>0</v>
      </c>
      <c r="D73" s="64">
        <v>0</v>
      </c>
    </row>
    <row r="74" spans="1:4" ht="15">
      <c r="A74" s="32">
        <v>9</v>
      </c>
      <c r="B74" s="20" t="s">
        <v>103</v>
      </c>
      <c r="C74" s="64">
        <v>48700199</v>
      </c>
      <c r="D74" s="64">
        <v>52933459</v>
      </c>
    </row>
    <row r="75" spans="1:4" ht="15">
      <c r="A75" s="32">
        <v>10</v>
      </c>
      <c r="B75" s="20" t="s">
        <v>106</v>
      </c>
      <c r="C75" s="64">
        <v>0</v>
      </c>
      <c r="D75" s="64">
        <v>0</v>
      </c>
    </row>
    <row r="76" spans="1:4" ht="15">
      <c r="A76" s="32">
        <v>11</v>
      </c>
      <c r="B76" s="20" t="s">
        <v>59</v>
      </c>
      <c r="C76" s="64">
        <v>328403</v>
      </c>
      <c r="D76" s="64">
        <v>1128403</v>
      </c>
    </row>
    <row r="77" spans="1:4" s="14" customFormat="1" ht="14.25">
      <c r="A77" s="31" t="s">
        <v>1</v>
      </c>
      <c r="B77" s="19" t="s">
        <v>14</v>
      </c>
      <c r="C77" s="42">
        <f>SUM(C78:C86)</f>
        <v>6000000</v>
      </c>
      <c r="D77" s="42">
        <f>SUM(D78:D86)</f>
        <v>0</v>
      </c>
    </row>
    <row r="78" spans="1:4" ht="15">
      <c r="A78" s="32">
        <v>1</v>
      </c>
      <c r="B78" s="20" t="s">
        <v>113</v>
      </c>
      <c r="C78" s="65">
        <v>0</v>
      </c>
      <c r="D78" s="65">
        <v>0</v>
      </c>
    </row>
    <row r="79" spans="1:4" ht="15">
      <c r="A79" s="32">
        <v>2</v>
      </c>
      <c r="B79" s="20" t="s">
        <v>110</v>
      </c>
      <c r="C79" s="65">
        <v>0</v>
      </c>
      <c r="D79" s="65">
        <v>0</v>
      </c>
    </row>
    <row r="80" spans="1:4" ht="15">
      <c r="A80" s="32">
        <v>3</v>
      </c>
      <c r="B80" s="20" t="s">
        <v>112</v>
      </c>
      <c r="C80" s="65">
        <v>0</v>
      </c>
      <c r="D80" s="65">
        <v>0</v>
      </c>
    </row>
    <row r="81" spans="1:4" ht="15">
      <c r="A81" s="32">
        <v>4</v>
      </c>
      <c r="B81" s="20" t="s">
        <v>107</v>
      </c>
      <c r="C81" s="65">
        <v>0</v>
      </c>
      <c r="D81" s="65">
        <v>0</v>
      </c>
    </row>
    <row r="82" spans="1:4" ht="15">
      <c r="A82" s="32">
        <v>5</v>
      </c>
      <c r="B82" s="20" t="s">
        <v>109</v>
      </c>
      <c r="C82" s="65">
        <v>0</v>
      </c>
      <c r="D82" s="65">
        <v>0</v>
      </c>
    </row>
    <row r="83" spans="1:4" ht="15">
      <c r="A83" s="32">
        <v>6</v>
      </c>
      <c r="B83" s="20" t="s">
        <v>108</v>
      </c>
      <c r="C83" s="65"/>
      <c r="D83" s="65"/>
    </row>
    <row r="84" spans="1:4" ht="15">
      <c r="A84" s="32">
        <v>7</v>
      </c>
      <c r="B84" s="20" t="s">
        <v>111</v>
      </c>
      <c r="C84" s="65"/>
      <c r="D84" s="65"/>
    </row>
    <row r="85" spans="1:4" ht="15">
      <c r="A85" s="32">
        <v>8</v>
      </c>
      <c r="B85" s="20" t="s">
        <v>123</v>
      </c>
      <c r="C85" s="65">
        <v>6000000</v>
      </c>
      <c r="D85" s="65"/>
    </row>
    <row r="86" spans="1:4" ht="15">
      <c r="A86" s="32">
        <v>9</v>
      </c>
      <c r="B86" s="20" t="s">
        <v>122</v>
      </c>
      <c r="C86" s="65">
        <v>0</v>
      </c>
      <c r="D86" s="65">
        <v>0</v>
      </c>
    </row>
    <row r="87" spans="1:4" s="4" customFormat="1" ht="14.25">
      <c r="A87" s="31" t="s">
        <v>2</v>
      </c>
      <c r="B87" s="19" t="s">
        <v>10</v>
      </c>
      <c r="C87" s="44"/>
      <c r="D87" s="44"/>
    </row>
    <row r="88" spans="1:4" s="4" customFormat="1" ht="14.25">
      <c r="A88" s="31" t="s">
        <v>47</v>
      </c>
      <c r="B88" s="19" t="s">
        <v>64</v>
      </c>
      <c r="C88" s="42">
        <f>C89+C101</f>
        <v>24667599621</v>
      </c>
      <c r="D88" s="42">
        <f>D89+D101</f>
        <v>25243803388</v>
      </c>
    </row>
    <row r="89" spans="1:4" s="4" customFormat="1" ht="14.25">
      <c r="A89" s="31" t="s">
        <v>0</v>
      </c>
      <c r="B89" s="19" t="s">
        <v>27</v>
      </c>
      <c r="C89" s="42">
        <f>C90+C91+C92+C93+C94+C95+C96+C97+C98+C99+C100</f>
        <v>24667599621</v>
      </c>
      <c r="D89" s="42">
        <f>D90+D91+D92+D93+D94+D95+D96+D97+D98+D99+D100</f>
        <v>25243803388</v>
      </c>
    </row>
    <row r="90" spans="1:4" ht="15">
      <c r="A90" s="32">
        <v>1</v>
      </c>
      <c r="B90" s="20" t="s">
        <v>54</v>
      </c>
      <c r="C90" s="66">
        <v>35000000000</v>
      </c>
      <c r="D90" s="66">
        <v>35000000000</v>
      </c>
    </row>
    <row r="91" spans="1:4" ht="15">
      <c r="A91" s="32">
        <v>2</v>
      </c>
      <c r="B91" s="20" t="s">
        <v>55</v>
      </c>
      <c r="C91" s="66">
        <v>4197775000</v>
      </c>
      <c r="D91" s="66">
        <v>4197775000</v>
      </c>
    </row>
    <row r="92" spans="1:4" ht="15">
      <c r="A92" s="32">
        <v>3</v>
      </c>
      <c r="B92" s="20" t="s">
        <v>114</v>
      </c>
      <c r="C92" s="66">
        <v>0</v>
      </c>
      <c r="D92" s="66">
        <v>0</v>
      </c>
    </row>
    <row r="93" spans="1:4" ht="15">
      <c r="A93" s="32">
        <v>4</v>
      </c>
      <c r="B93" s="20" t="s">
        <v>56</v>
      </c>
      <c r="C93" s="66">
        <v>0</v>
      </c>
      <c r="D93" s="66">
        <v>0</v>
      </c>
    </row>
    <row r="94" spans="1:4" ht="15">
      <c r="A94" s="32">
        <v>5</v>
      </c>
      <c r="B94" s="20" t="s">
        <v>115</v>
      </c>
      <c r="C94" s="66">
        <v>0</v>
      </c>
      <c r="D94" s="66">
        <v>0</v>
      </c>
    </row>
    <row r="95" spans="1:4" ht="15">
      <c r="A95" s="32">
        <v>6</v>
      </c>
      <c r="B95" s="20" t="s">
        <v>57</v>
      </c>
      <c r="C95" s="66"/>
      <c r="D95" s="66"/>
    </row>
    <row r="96" spans="1:4" ht="15">
      <c r="A96" s="32">
        <v>7</v>
      </c>
      <c r="B96" s="20" t="s">
        <v>116</v>
      </c>
      <c r="C96" s="66">
        <v>3583775960</v>
      </c>
      <c r="D96" s="66">
        <v>3583775960</v>
      </c>
    </row>
    <row r="97" spans="1:4" ht="15">
      <c r="A97" s="32">
        <v>8</v>
      </c>
      <c r="B97" s="20" t="s">
        <v>117</v>
      </c>
      <c r="C97" s="66">
        <v>445000000</v>
      </c>
      <c r="D97" s="66">
        <v>445000000</v>
      </c>
    </row>
    <row r="98" spans="1:4" ht="15">
      <c r="A98" s="32">
        <v>9</v>
      </c>
      <c r="B98" s="20" t="s">
        <v>118</v>
      </c>
      <c r="C98" s="66">
        <v>0</v>
      </c>
      <c r="D98" s="66">
        <v>0</v>
      </c>
    </row>
    <row r="99" spans="1:4" ht="15">
      <c r="A99" s="32">
        <v>10</v>
      </c>
      <c r="B99" s="20" t="s">
        <v>58</v>
      </c>
      <c r="C99" s="66">
        <v>-18558951339</v>
      </c>
      <c r="D99" s="66">
        <v>-17982747572</v>
      </c>
    </row>
    <row r="100" spans="1:4" ht="15">
      <c r="A100" s="32">
        <v>11</v>
      </c>
      <c r="B100" s="20" t="s">
        <v>119</v>
      </c>
      <c r="C100" s="66">
        <v>0</v>
      </c>
      <c r="D100" s="66">
        <v>0</v>
      </c>
    </row>
    <row r="101" spans="1:4" s="4" customFormat="1" ht="14.25">
      <c r="A101" s="31" t="s">
        <v>1</v>
      </c>
      <c r="B101" s="19" t="s">
        <v>28</v>
      </c>
      <c r="C101" s="66">
        <v>0</v>
      </c>
      <c r="D101" s="66">
        <v>0</v>
      </c>
    </row>
    <row r="102" spans="1:4" ht="15">
      <c r="A102" s="32">
        <v>1</v>
      </c>
      <c r="B102" s="20" t="s">
        <v>120</v>
      </c>
      <c r="C102" s="43"/>
      <c r="D102" s="43"/>
    </row>
    <row r="103" spans="1:4" ht="15">
      <c r="A103" s="32">
        <v>2</v>
      </c>
      <c r="B103" s="20" t="s">
        <v>121</v>
      </c>
      <c r="C103" s="43"/>
      <c r="D103" s="43"/>
    </row>
    <row r="104" spans="1:4" ht="15">
      <c r="A104" s="31" t="s">
        <v>53</v>
      </c>
      <c r="B104" s="19" t="s">
        <v>65</v>
      </c>
      <c r="C104" s="43"/>
      <c r="D104" s="43"/>
    </row>
    <row r="105" spans="1:4" s="13" customFormat="1" ht="14.25">
      <c r="A105" s="34"/>
      <c r="B105" s="22" t="s">
        <v>19</v>
      </c>
      <c r="C105" s="42">
        <f>C64+C88+C104</f>
        <v>36650915489</v>
      </c>
      <c r="D105" s="42">
        <f>D64+D88+D104</f>
        <v>37095216389</v>
      </c>
    </row>
    <row r="109" spans="1:4" ht="15.75">
      <c r="A109" s="46" t="s">
        <v>162</v>
      </c>
      <c r="B109" s="46"/>
      <c r="C109" s="46"/>
      <c r="D109" s="46"/>
    </row>
    <row r="110" spans="1:4" ht="15">
      <c r="A110" s="47"/>
      <c r="B110" s="47"/>
      <c r="C110" s="47"/>
      <c r="D110" s="47"/>
    </row>
    <row r="111" spans="1:4" ht="15">
      <c r="A111" s="15"/>
      <c r="B111" s="15"/>
      <c r="C111" s="15"/>
      <c r="D111" s="15"/>
    </row>
    <row r="112" spans="1:4" ht="15.75">
      <c r="A112" s="16" t="s">
        <v>5</v>
      </c>
      <c r="B112" s="27" t="s">
        <v>20</v>
      </c>
      <c r="C112" s="28" t="s">
        <v>126</v>
      </c>
      <c r="D112" s="28" t="s">
        <v>125</v>
      </c>
    </row>
    <row r="113" spans="1:4" s="4" customFormat="1" ht="14.25">
      <c r="A113" s="35">
        <v>1</v>
      </c>
      <c r="B113" s="24" t="s">
        <v>30</v>
      </c>
      <c r="C113" s="54">
        <v>3553697178</v>
      </c>
      <c r="D113" s="54">
        <v>3553697178</v>
      </c>
    </row>
    <row r="114" spans="1:4" ht="15">
      <c r="A114" s="35">
        <v>2</v>
      </c>
      <c r="B114" s="24" t="s">
        <v>15</v>
      </c>
      <c r="C114" s="55">
        <v>517300</v>
      </c>
      <c r="D114" s="55">
        <v>517300</v>
      </c>
    </row>
    <row r="115" spans="1:4" s="4" customFormat="1" ht="14.25">
      <c r="A115" s="35">
        <v>3</v>
      </c>
      <c r="B115" s="25" t="s">
        <v>31</v>
      </c>
      <c r="C115" s="42">
        <f>C113-C114</f>
        <v>3553179878</v>
      </c>
      <c r="D115" s="42">
        <f>D113-D114</f>
        <v>3553179878</v>
      </c>
    </row>
    <row r="116" spans="1:4" ht="15">
      <c r="A116" s="35">
        <v>4</v>
      </c>
      <c r="B116" s="24" t="s">
        <v>32</v>
      </c>
      <c r="C116" s="55">
        <v>3435491742</v>
      </c>
      <c r="D116" s="55">
        <v>3435491742</v>
      </c>
    </row>
    <row r="117" spans="1:4" ht="15">
      <c r="A117" s="35">
        <v>5</v>
      </c>
      <c r="B117" s="24" t="s">
        <v>33</v>
      </c>
      <c r="C117" s="42">
        <f>C115-C116</f>
        <v>117688136</v>
      </c>
      <c r="D117" s="42">
        <f>D115-D116</f>
        <v>117688136</v>
      </c>
    </row>
    <row r="118" spans="1:4" ht="15">
      <c r="A118" s="35">
        <v>6</v>
      </c>
      <c r="B118" s="25" t="s">
        <v>34</v>
      </c>
      <c r="C118" s="55">
        <v>14538667</v>
      </c>
      <c r="D118" s="55">
        <v>14538667</v>
      </c>
    </row>
    <row r="119" spans="1:4" ht="15">
      <c r="A119" s="35">
        <v>7</v>
      </c>
      <c r="B119" s="24" t="s">
        <v>35</v>
      </c>
      <c r="C119" s="55">
        <v>0</v>
      </c>
      <c r="D119" s="55">
        <v>0</v>
      </c>
    </row>
    <row r="120" spans="1:4" ht="15">
      <c r="A120" s="35"/>
      <c r="B120" s="26" t="s">
        <v>66</v>
      </c>
      <c r="C120" s="55">
        <v>0</v>
      </c>
      <c r="D120" s="55">
        <v>0</v>
      </c>
    </row>
    <row r="121" spans="1:4" ht="15">
      <c r="A121" s="35">
        <v>8</v>
      </c>
      <c r="B121" s="24" t="s">
        <v>21</v>
      </c>
      <c r="C121" s="55">
        <v>119617185</v>
      </c>
      <c r="D121" s="55">
        <v>119617185</v>
      </c>
    </row>
    <row r="122" spans="1:4" ht="15">
      <c r="A122" s="35">
        <v>9</v>
      </c>
      <c r="B122" s="24" t="s">
        <v>36</v>
      </c>
      <c r="C122" s="55">
        <v>588813385</v>
      </c>
      <c r="D122" s="55">
        <v>588813385</v>
      </c>
    </row>
    <row r="123" spans="1:4" ht="15">
      <c r="A123" s="35">
        <v>10</v>
      </c>
      <c r="B123" s="24" t="s">
        <v>37</v>
      </c>
      <c r="C123" s="42">
        <f>C117+C118-C119-C121-C122</f>
        <v>-576203767</v>
      </c>
      <c r="D123" s="42">
        <f>D117+D118-D119-D121-D122</f>
        <v>-576203767</v>
      </c>
    </row>
    <row r="124" spans="1:4" ht="15">
      <c r="A124" s="35">
        <v>11</v>
      </c>
      <c r="B124" s="24" t="s">
        <v>16</v>
      </c>
      <c r="C124" s="43"/>
      <c r="D124" s="43"/>
    </row>
    <row r="125" spans="1:4" ht="15">
      <c r="A125" s="35">
        <v>12</v>
      </c>
      <c r="B125" s="24" t="s">
        <v>17</v>
      </c>
      <c r="C125" s="43"/>
      <c r="D125" s="43"/>
    </row>
    <row r="126" spans="1:4" ht="15">
      <c r="A126" s="35">
        <v>13</v>
      </c>
      <c r="B126" s="24" t="s">
        <v>38</v>
      </c>
      <c r="C126" s="43">
        <f>C124-C125</f>
        <v>0</v>
      </c>
      <c r="D126" s="43">
        <f>D124-D125</f>
        <v>0</v>
      </c>
    </row>
    <row r="127" spans="1:4" s="4" customFormat="1" ht="14.25">
      <c r="A127" s="35">
        <v>14</v>
      </c>
      <c r="B127" s="24" t="s">
        <v>44</v>
      </c>
      <c r="C127" s="43"/>
      <c r="D127" s="43"/>
    </row>
    <row r="128" spans="1:4" s="4" customFormat="1" ht="14.25">
      <c r="A128" s="35">
        <v>15</v>
      </c>
      <c r="B128" s="24" t="s">
        <v>39</v>
      </c>
      <c r="C128" s="42">
        <f>C123+C126+C127</f>
        <v>-576203767</v>
      </c>
      <c r="D128" s="42">
        <f>D123+D126+D127</f>
        <v>-576203767</v>
      </c>
    </row>
    <row r="129" spans="1:4" s="4" customFormat="1" ht="14.25">
      <c r="A129" s="35">
        <v>16</v>
      </c>
      <c r="B129" s="24" t="s">
        <v>41</v>
      </c>
      <c r="C129" s="43"/>
      <c r="D129" s="43"/>
    </row>
    <row r="130" spans="1:4" ht="15">
      <c r="A130" s="35">
        <v>17</v>
      </c>
      <c r="B130" s="24" t="s">
        <v>18</v>
      </c>
      <c r="C130" s="43"/>
      <c r="D130" s="43"/>
    </row>
    <row r="131" spans="1:4" ht="15">
      <c r="A131" s="35">
        <v>18</v>
      </c>
      <c r="B131" s="24" t="s">
        <v>124</v>
      </c>
      <c r="C131" s="43"/>
      <c r="D131" s="43"/>
    </row>
    <row r="132" spans="1:4" ht="15">
      <c r="A132" s="35">
        <v>19</v>
      </c>
      <c r="B132" s="24" t="s">
        <v>40</v>
      </c>
      <c r="C132" s="42">
        <f>C128-C129-C130+C131</f>
        <v>-576203767</v>
      </c>
      <c r="D132" s="42">
        <f>D128-D129-D130+D131</f>
        <v>-576203767</v>
      </c>
    </row>
    <row r="133" spans="1:4" ht="15">
      <c r="A133" s="35">
        <v>20</v>
      </c>
      <c r="B133" s="24" t="s">
        <v>22</v>
      </c>
      <c r="C133" s="43"/>
      <c r="D133" s="43"/>
    </row>
    <row r="134" spans="1:4" ht="15">
      <c r="A134" s="35">
        <v>21</v>
      </c>
      <c r="B134" s="24" t="s">
        <v>23</v>
      </c>
      <c r="C134" s="43">
        <v>-165</v>
      </c>
      <c r="D134" s="43">
        <v>-165</v>
      </c>
    </row>
    <row r="136" spans="2:4" ht="15">
      <c r="B136" s="77" t="s">
        <v>163</v>
      </c>
      <c r="C136" s="77"/>
      <c r="D136" s="77"/>
    </row>
    <row r="138" spans="1:4" ht="15">
      <c r="A138" s="32"/>
      <c r="B138" s="67" t="s">
        <v>6</v>
      </c>
      <c r="C138" s="68" t="s">
        <v>130</v>
      </c>
      <c r="D138" s="68" t="s">
        <v>131</v>
      </c>
    </row>
    <row r="139" spans="1:4" ht="15">
      <c r="A139" s="69"/>
      <c r="B139" s="70" t="s">
        <v>132</v>
      </c>
      <c r="C139" s="74"/>
      <c r="D139" s="74"/>
    </row>
    <row r="140" spans="1:4" ht="15">
      <c r="A140" s="32"/>
      <c r="B140" s="25" t="s">
        <v>133</v>
      </c>
      <c r="C140" s="55">
        <v>3736692080</v>
      </c>
      <c r="D140" s="55">
        <v>3705872078</v>
      </c>
    </row>
    <row r="141" spans="1:4" ht="15">
      <c r="A141" s="32"/>
      <c r="B141" s="25" t="s">
        <v>134</v>
      </c>
      <c r="C141" s="55">
        <v>-2437728383</v>
      </c>
      <c r="D141" s="55">
        <v>-3581595490</v>
      </c>
    </row>
    <row r="142" spans="1:4" ht="15">
      <c r="A142" s="32"/>
      <c r="B142" s="25" t="s">
        <v>135</v>
      </c>
      <c r="C142" s="55">
        <v>-407485504</v>
      </c>
      <c r="D142" s="55">
        <v>-404360458</v>
      </c>
    </row>
    <row r="143" spans="1:4" ht="15">
      <c r="A143" s="32"/>
      <c r="B143" s="25" t="s">
        <v>136</v>
      </c>
      <c r="C143" s="55">
        <v>-87428137</v>
      </c>
      <c r="D143" s="55">
        <v>-24404230</v>
      </c>
    </row>
    <row r="144" spans="1:4" ht="15">
      <c r="A144" s="32"/>
      <c r="B144" s="25" t="s">
        <v>137</v>
      </c>
      <c r="C144" s="55">
        <v>-100806972</v>
      </c>
      <c r="D144" s="55">
        <v>-278361803</v>
      </c>
    </row>
    <row r="145" spans="1:4" ht="15">
      <c r="A145" s="32"/>
      <c r="B145" s="25" t="s">
        <v>138</v>
      </c>
      <c r="C145" s="55">
        <v>2040667</v>
      </c>
      <c r="D145" s="55">
        <v>29439829</v>
      </c>
    </row>
    <row r="146" spans="1:4" ht="15">
      <c r="A146" s="32"/>
      <c r="B146" s="25" t="s">
        <v>139</v>
      </c>
      <c r="C146" s="55">
        <v>-501839979</v>
      </c>
      <c r="D146" s="55">
        <v>-1070216664</v>
      </c>
    </row>
    <row r="147" spans="1:4" ht="15">
      <c r="A147" s="32"/>
      <c r="B147" s="71" t="s">
        <v>140</v>
      </c>
      <c r="C147" s="75">
        <f>SUM(C140:C146)</f>
        <v>203443772</v>
      </c>
      <c r="D147" s="75">
        <f>SUM(D140:D146)</f>
        <v>-1623626738</v>
      </c>
    </row>
    <row r="148" spans="1:4" ht="15">
      <c r="A148" s="32"/>
      <c r="B148" s="71" t="s">
        <v>141</v>
      </c>
      <c r="C148" s="75"/>
      <c r="D148" s="75"/>
    </row>
    <row r="149" spans="1:4" ht="15">
      <c r="A149" s="32"/>
      <c r="B149" s="25" t="s">
        <v>142</v>
      </c>
      <c r="C149" s="55">
        <v>-4832727</v>
      </c>
      <c r="D149" s="55"/>
    </row>
    <row r="150" spans="1:4" ht="15">
      <c r="A150" s="32"/>
      <c r="B150" s="25" t="s">
        <v>143</v>
      </c>
      <c r="C150" s="55">
        <v>0</v>
      </c>
      <c r="D150" s="55"/>
    </row>
    <row r="151" spans="1:4" ht="25.5">
      <c r="A151" s="32"/>
      <c r="B151" s="25" t="s">
        <v>144</v>
      </c>
      <c r="C151" s="55">
        <v>0</v>
      </c>
      <c r="D151" s="55">
        <v>-1000000000</v>
      </c>
    </row>
    <row r="152" spans="1:4" ht="15">
      <c r="A152" s="32"/>
      <c r="B152" s="72" t="s">
        <v>145</v>
      </c>
      <c r="C152" s="55">
        <v>0</v>
      </c>
      <c r="D152" s="55">
        <v>2500000000</v>
      </c>
    </row>
    <row r="153" spans="1:4" ht="15">
      <c r="A153" s="32"/>
      <c r="B153" s="25" t="s">
        <v>146</v>
      </c>
      <c r="C153" s="55"/>
      <c r="D153" s="55"/>
    </row>
    <row r="154" spans="1:4" ht="15">
      <c r="A154" s="32"/>
      <c r="B154" s="25" t="s">
        <v>147</v>
      </c>
      <c r="C154" s="55"/>
      <c r="D154" s="55"/>
    </row>
    <row r="155" spans="1:4" ht="15">
      <c r="A155" s="32"/>
      <c r="B155" s="25" t="s">
        <v>148</v>
      </c>
      <c r="C155" s="55"/>
      <c r="D155" s="55"/>
    </row>
    <row r="156" spans="1:4" ht="15">
      <c r="A156" s="32"/>
      <c r="B156" s="71" t="s">
        <v>149</v>
      </c>
      <c r="C156" s="75">
        <f>SUM(C149:C155)</f>
        <v>-4832727</v>
      </c>
      <c r="D156" s="75">
        <f>SUM(D149:D155)</f>
        <v>1500000000</v>
      </c>
    </row>
    <row r="157" spans="1:4" ht="15">
      <c r="A157" s="32"/>
      <c r="B157" s="71" t="s">
        <v>150</v>
      </c>
      <c r="C157" s="75"/>
      <c r="D157" s="75"/>
    </row>
    <row r="158" spans="1:4" ht="25.5">
      <c r="A158" s="32"/>
      <c r="B158" s="25" t="s">
        <v>151</v>
      </c>
      <c r="C158" s="55"/>
      <c r="D158" s="55"/>
    </row>
    <row r="159" spans="1:4" ht="25.5">
      <c r="A159" s="32"/>
      <c r="B159" s="25" t="s">
        <v>152</v>
      </c>
      <c r="C159" s="55"/>
      <c r="D159" s="55"/>
    </row>
    <row r="160" spans="1:4" ht="15">
      <c r="A160" s="32"/>
      <c r="B160" s="25" t="s">
        <v>153</v>
      </c>
      <c r="C160" s="55"/>
      <c r="D160" s="55"/>
    </row>
    <row r="161" spans="1:4" ht="15">
      <c r="A161" s="32"/>
      <c r="B161" s="25" t="s">
        <v>154</v>
      </c>
      <c r="C161" s="55"/>
      <c r="D161" s="55"/>
    </row>
    <row r="162" spans="1:4" ht="15">
      <c r="A162" s="32"/>
      <c r="B162" s="25" t="s">
        <v>155</v>
      </c>
      <c r="C162" s="55"/>
      <c r="D162" s="55"/>
    </row>
    <row r="163" spans="1:4" ht="15">
      <c r="A163" s="32"/>
      <c r="B163" s="25" t="s">
        <v>156</v>
      </c>
      <c r="C163" s="55"/>
      <c r="D163" s="55">
        <v>0</v>
      </c>
    </row>
    <row r="164" spans="1:4" ht="15">
      <c r="A164" s="32"/>
      <c r="B164" s="71" t="s">
        <v>157</v>
      </c>
      <c r="C164" s="75"/>
      <c r="D164" s="75">
        <f>D161+D163</f>
        <v>0</v>
      </c>
    </row>
    <row r="165" spans="1:4" ht="15">
      <c r="A165" s="32"/>
      <c r="B165" s="71" t="s">
        <v>158</v>
      </c>
      <c r="C165" s="55">
        <f>C147+C156</f>
        <v>198611045</v>
      </c>
      <c r="D165" s="55">
        <f>D147+D156</f>
        <v>-123626738</v>
      </c>
    </row>
    <row r="166" spans="1:4" ht="15">
      <c r="A166" s="32"/>
      <c r="B166" s="73" t="s">
        <v>159</v>
      </c>
      <c r="C166" s="55">
        <v>1648718138</v>
      </c>
      <c r="D166" s="55">
        <v>3576730496</v>
      </c>
    </row>
    <row r="167" spans="1:4" ht="15">
      <c r="A167" s="32"/>
      <c r="B167" s="25" t="s">
        <v>160</v>
      </c>
      <c r="C167" s="55">
        <v>0</v>
      </c>
      <c r="D167" s="55">
        <v>0</v>
      </c>
    </row>
    <row r="168" spans="1:4" ht="15">
      <c r="A168" s="32"/>
      <c r="B168" s="73" t="s">
        <v>161</v>
      </c>
      <c r="C168" s="76">
        <f>C165+C166</f>
        <v>1847329183</v>
      </c>
      <c r="D168" s="76">
        <f>D165+D166</f>
        <v>3453103758</v>
      </c>
    </row>
  </sheetData>
  <sheetProtection/>
  <mergeCells count="9">
    <mergeCell ref="B136:D136"/>
    <mergeCell ref="A109:D109"/>
    <mergeCell ref="A110:D110"/>
    <mergeCell ref="A2:D2"/>
    <mergeCell ref="A6:D6"/>
    <mergeCell ref="A4:D4"/>
    <mergeCell ref="A5:D5"/>
    <mergeCell ref="A8:D8"/>
    <mergeCell ref="A63:D6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2010-07-26T11:20:42Z</cp:lastPrinted>
  <dcterms:created xsi:type="dcterms:W3CDTF">2005-10-26T02:01:21Z</dcterms:created>
  <dcterms:modified xsi:type="dcterms:W3CDTF">2015-05-05T04:16:27Z</dcterms:modified>
  <cp:category/>
  <cp:version/>
  <cp:contentType/>
  <cp:contentStatus/>
</cp:coreProperties>
</file>